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NDP 2021-2023\UNDP Project Coordinator Position\Activities 21-23\4th Interim Period\Citizen Science Fishing Deliverable 4\"/>
    </mc:Choice>
  </mc:AlternateContent>
  <bookViews>
    <workbookView xWindow="-120" yWindow="-120" windowWidth="25368" windowHeight="13764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2" l="1"/>
  <c r="H9" i="2"/>
  <c r="G9" i="2"/>
  <c r="F9" i="2"/>
  <c r="E9" i="2"/>
  <c r="D9" i="2"/>
  <c r="E7" i="1"/>
  <c r="E6" i="1"/>
  <c r="E5" i="1"/>
  <c r="O38" i="1"/>
  <c r="K38" i="1"/>
  <c r="D38" i="1"/>
  <c r="T7" i="1"/>
  <c r="T6" i="1"/>
  <c r="T5" i="1"/>
  <c r="T9" i="1" s="1"/>
  <c r="S7" i="1"/>
  <c r="U7" i="1" s="1"/>
  <c r="S6" i="1"/>
  <c r="U6" i="1" s="1"/>
  <c r="S5" i="1"/>
  <c r="S9" i="1" s="1"/>
  <c r="U9" i="1" s="1"/>
  <c r="J9" i="1"/>
  <c r="I9" i="1"/>
  <c r="K9" i="1"/>
  <c r="L9" i="1"/>
  <c r="M9" i="1"/>
  <c r="N9" i="1"/>
  <c r="O9" i="1"/>
  <c r="P9" i="1"/>
  <c r="Q9" i="1"/>
  <c r="R9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P38" i="1" l="1"/>
  <c r="U5" i="1"/>
</calcChain>
</file>

<file path=xl/sharedStrings.xml><?xml version="1.0" encoding="utf-8"?>
<sst xmlns="http://schemas.openxmlformats.org/spreadsheetml/2006/main" count="204" uniqueCount="64">
  <si>
    <t>Petrol consumption (JD)</t>
  </si>
  <si>
    <t>Fishing Value (JD)</t>
  </si>
  <si>
    <t>Period</t>
  </si>
  <si>
    <t>28/8-6/9</t>
  </si>
  <si>
    <t>7/9-17/9</t>
  </si>
  <si>
    <t>18/9-28/9</t>
  </si>
  <si>
    <t>Location</t>
  </si>
  <si>
    <t>Fish count (Kg)</t>
  </si>
  <si>
    <t># Fishing trip</t>
  </si>
  <si>
    <t>ACT</t>
  </si>
  <si>
    <t>OPS</t>
  </si>
  <si>
    <t>OPLB</t>
  </si>
  <si>
    <t>HB</t>
  </si>
  <si>
    <t>OPM</t>
  </si>
  <si>
    <t>Species (Local Name)</t>
  </si>
  <si>
    <t xml:space="preserve">Coomon Name </t>
  </si>
  <si>
    <t>Total catch (Kg)</t>
  </si>
  <si>
    <t>Abu Snan</t>
  </si>
  <si>
    <t xml:space="preserve">King Fsh </t>
  </si>
  <si>
    <t>Faras Tafeh</t>
  </si>
  <si>
    <t>Sail fish</t>
  </si>
  <si>
    <t>Qham</t>
  </si>
  <si>
    <t>Insh fish</t>
  </si>
  <si>
    <t>Faras Ghazeer</t>
  </si>
  <si>
    <t>Sword fish</t>
  </si>
  <si>
    <t>Bonquse</t>
  </si>
  <si>
    <t>Emperor fish</t>
  </si>
  <si>
    <t>Salloma</t>
  </si>
  <si>
    <t>Pomfret fish</t>
  </si>
  <si>
    <t>Amya</t>
  </si>
  <si>
    <t>Mackerel fish</t>
  </si>
  <si>
    <t>Harrida</t>
  </si>
  <si>
    <t>Parrot fish</t>
  </si>
  <si>
    <t>Shour</t>
  </si>
  <si>
    <t>Aqama</t>
  </si>
  <si>
    <t>Barracuda</t>
  </si>
  <si>
    <t>Saif asfar</t>
  </si>
  <si>
    <t>Dolphine fish</t>
  </si>
  <si>
    <t>Akouz</t>
  </si>
  <si>
    <t xml:space="preserve">Squid </t>
  </si>
  <si>
    <t xml:space="preserve">Sardina </t>
  </si>
  <si>
    <t>Sardina</t>
  </si>
  <si>
    <t>Sijan</t>
  </si>
  <si>
    <t>Rabbitfish</t>
  </si>
  <si>
    <t>Rema</t>
  </si>
  <si>
    <t>Mahi mahi fish</t>
  </si>
  <si>
    <t>Fish count and fishing trip during period 28/8-6/9</t>
  </si>
  <si>
    <t>Fish count and fishing trip during period 7/9-17/9</t>
  </si>
  <si>
    <t>Fish count and fishing trip during period 18/9-28/9</t>
  </si>
  <si>
    <t>Total catch (Kg) for fish species during period 28/8-6/9</t>
  </si>
  <si>
    <t>Total catch (Kg) for fish species during period 7/9-17/9</t>
  </si>
  <si>
    <t>Total catch (Kg) for fish species during period 18/9-28/9</t>
  </si>
  <si>
    <t>Rabbit fish</t>
  </si>
  <si>
    <t>Mahi Mahi</t>
  </si>
  <si>
    <t>Emperor fish (Bonqus)</t>
  </si>
  <si>
    <t>Emperor fish (Shour</t>
  </si>
  <si>
    <t>Sum</t>
  </si>
  <si>
    <t>Fishing Quantity Total</t>
  </si>
  <si>
    <t>Fishing Trips Total</t>
  </si>
  <si>
    <t xml:space="preserve"> </t>
  </si>
  <si>
    <t>Average Catch per Trip</t>
  </si>
  <si>
    <t>Total Catch</t>
  </si>
  <si>
    <t>Petrol to Fish Value Ratio</t>
  </si>
  <si>
    <t>Fishing Trip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</si>
</sst>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0" fillId="0" borderId="4" xfId="0" applyFill="1" applyBorder="1" applyAlignment="1">
      <alignment horizontal="left"/>
    </xf>
    <xf numFmtId="0" fontId="1" fillId="0" borderId="2" xfId="0" applyFont="1" applyFill="1" applyBorder="1"/>
    <xf numFmtId="0" fontId="0" fillId="0" borderId="6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Border="1"/>
    <xf numFmtId="0" fontId="1" fillId="0" borderId="16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5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 applyBorder="1"/>
    <xf numFmtId="0" fontId="0" fillId="2" borderId="0" xfId="0" applyFill="1"/>
    <xf numFmtId="0" fontId="1" fillId="0" borderId="17" xfId="0" applyFont="1" applyBorder="1"/>
    <xf numFmtId="0" fontId="1" fillId="0" borderId="18" xfId="0" applyFont="1" applyFill="1" applyBorder="1"/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1" fillId="3" borderId="2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3" borderId="5" xfId="0" applyFill="1" applyBorder="1"/>
    <xf numFmtId="0" fontId="0" fillId="3" borderId="4" xfId="0" applyFill="1" applyBorder="1"/>
    <xf numFmtId="0" fontId="0" fillId="3" borderId="6" xfId="0" applyFill="1" applyBorder="1"/>
    <xf numFmtId="164" fontId="0" fillId="3" borderId="6" xfId="0" applyNumberFormat="1" applyFill="1" applyBorder="1"/>
    <xf numFmtId="0" fontId="1" fillId="3" borderId="7" xfId="0" applyFont="1" applyFill="1" applyBorder="1"/>
    <xf numFmtId="0" fontId="1" fillId="3" borderId="8" xfId="0" applyFont="1" applyFill="1" applyBorder="1"/>
    <xf numFmtId="164" fontId="1" fillId="3" borderId="9" xfId="0" applyNumberFormat="1" applyFont="1" applyFill="1" applyBorder="1"/>
    <xf numFmtId="0" fontId="1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9" fontId="0" fillId="3" borderId="29" xfId="0" applyNumberFormat="1" applyFill="1" applyBorder="1"/>
    <xf numFmtId="9" fontId="0" fillId="3" borderId="28" xfId="0" applyNumberFormat="1" applyFill="1" applyBorder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Petrol consumption (JD)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Sheet1!$B$5:$B$7</c:f>
              <c:strCache>
                <c:ptCount val="3"/>
                <c:pt idx="0">
                  <c:v>28/8-6/9</c:v>
                </c:pt>
                <c:pt idx="1">
                  <c:v>7/9-17/9</c:v>
                </c:pt>
                <c:pt idx="2">
                  <c:v>18/9-28/9</c:v>
                </c:pt>
              </c:strCache>
            </c:strRef>
          </c:cat>
          <c:val>
            <c:numRef>
              <c:f>Sheet1!$C$5:$C$7</c:f>
              <c:numCache>
                <c:formatCode>General</c:formatCode>
                <c:ptCount val="3"/>
                <c:pt idx="0">
                  <c:v>1342</c:v>
                </c:pt>
                <c:pt idx="1">
                  <c:v>2605</c:v>
                </c:pt>
                <c:pt idx="2">
                  <c:v>2464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D-4756-8F95-57385DC5168A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Fishing Value (JD)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Sheet1!$B$5:$B$7</c:f>
              <c:strCache>
                <c:ptCount val="3"/>
                <c:pt idx="0">
                  <c:v>28/8-6/9</c:v>
                </c:pt>
                <c:pt idx="1">
                  <c:v>7/9-17/9</c:v>
                </c:pt>
                <c:pt idx="2">
                  <c:v>18/9-28/9</c:v>
                </c:pt>
              </c:strCache>
            </c:strRef>
          </c:cat>
          <c:val>
            <c:numRef>
              <c:f>Sheet1!$D$5:$D$7</c:f>
              <c:numCache>
                <c:formatCode>General</c:formatCode>
                <c:ptCount val="3"/>
                <c:pt idx="0">
                  <c:v>3170</c:v>
                </c:pt>
                <c:pt idx="1">
                  <c:v>7482</c:v>
                </c:pt>
                <c:pt idx="2">
                  <c:v>4962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3D-4756-8F95-57385DC51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547688"/>
        <c:axId val="450548768"/>
      </c:barChart>
      <c:catAx>
        <c:axId val="45054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548768"/>
        <c:crosses val="autoZero"/>
        <c:auto val="1"/>
        <c:lblAlgn val="ctr"/>
        <c:lblOffset val="100"/>
        <c:noMultiLvlLbl val="0"/>
      </c:catAx>
      <c:valAx>
        <c:axId val="45054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547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Sheet1!$Q$13</c:f>
              <c:strCache>
                <c:ptCount val="1"/>
                <c:pt idx="0">
                  <c:v>28/8-6/9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Sheet1!$R$12:$AF$12</c:f>
              <c:strCache>
                <c:ptCount val="15"/>
                <c:pt idx="0">
                  <c:v>King Fsh </c:v>
                </c:pt>
                <c:pt idx="1">
                  <c:v>Sail fish</c:v>
                </c:pt>
                <c:pt idx="2">
                  <c:v>Insh fish</c:v>
                </c:pt>
                <c:pt idx="3">
                  <c:v>Sword fish</c:v>
                </c:pt>
                <c:pt idx="4">
                  <c:v>Emperor fish (Bonqus)</c:v>
                </c:pt>
                <c:pt idx="5">
                  <c:v>Pomfret fish</c:v>
                </c:pt>
                <c:pt idx="6">
                  <c:v>Mackerel fish</c:v>
                </c:pt>
                <c:pt idx="7">
                  <c:v>Parrot fish</c:v>
                </c:pt>
                <c:pt idx="8">
                  <c:v>Emperor fish (Shour</c:v>
                </c:pt>
                <c:pt idx="9">
                  <c:v>Barracuda</c:v>
                </c:pt>
                <c:pt idx="10">
                  <c:v>Dolphine fish</c:v>
                </c:pt>
                <c:pt idx="11">
                  <c:v>Squid </c:v>
                </c:pt>
                <c:pt idx="12">
                  <c:v>Sardina</c:v>
                </c:pt>
                <c:pt idx="13">
                  <c:v>Rabbit fish</c:v>
                </c:pt>
                <c:pt idx="14">
                  <c:v>Mahi Mahi</c:v>
                </c:pt>
              </c:strCache>
            </c:strRef>
          </c:cat>
          <c:val>
            <c:numRef>
              <c:f>Sheet1!$R$13:$AF$13</c:f>
              <c:numCache>
                <c:formatCode>General</c:formatCode>
                <c:ptCount val="15"/>
                <c:pt idx="0">
                  <c:v>18</c:v>
                </c:pt>
                <c:pt idx="1">
                  <c:v>120</c:v>
                </c:pt>
                <c:pt idx="2">
                  <c:v>28</c:v>
                </c:pt>
                <c:pt idx="3">
                  <c:v>450</c:v>
                </c:pt>
                <c:pt idx="4">
                  <c:v>3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10</c:v>
                </c:pt>
                <c:pt idx="9">
                  <c:v>4</c:v>
                </c:pt>
                <c:pt idx="10">
                  <c:v>12</c:v>
                </c:pt>
                <c:pt idx="11">
                  <c:v>21</c:v>
                </c:pt>
                <c:pt idx="12">
                  <c:v>13</c:v>
                </c:pt>
                <c:pt idx="13">
                  <c:v>1.5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E-44AC-AF29-BF14DF61A9F3}"/>
            </c:ext>
          </c:extLst>
        </c:ser>
        <c:ser>
          <c:idx val="1"/>
          <c:order val="1"/>
          <c:tx>
            <c:strRef>
              <c:f>Sheet1!$Q$14</c:f>
              <c:strCache>
                <c:ptCount val="1"/>
                <c:pt idx="0">
                  <c:v>7/9-17/9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Sheet1!$R$12:$AF$12</c:f>
              <c:strCache>
                <c:ptCount val="15"/>
                <c:pt idx="0">
                  <c:v>King Fsh </c:v>
                </c:pt>
                <c:pt idx="1">
                  <c:v>Sail fish</c:v>
                </c:pt>
                <c:pt idx="2">
                  <c:v>Insh fish</c:v>
                </c:pt>
                <c:pt idx="3">
                  <c:v>Sword fish</c:v>
                </c:pt>
                <c:pt idx="4">
                  <c:v>Emperor fish (Bonqus)</c:v>
                </c:pt>
                <c:pt idx="5">
                  <c:v>Pomfret fish</c:v>
                </c:pt>
                <c:pt idx="6">
                  <c:v>Mackerel fish</c:v>
                </c:pt>
                <c:pt idx="7">
                  <c:v>Parrot fish</c:v>
                </c:pt>
                <c:pt idx="8">
                  <c:v>Emperor fish (Shour</c:v>
                </c:pt>
                <c:pt idx="9">
                  <c:v>Barracuda</c:v>
                </c:pt>
                <c:pt idx="10">
                  <c:v>Dolphine fish</c:v>
                </c:pt>
                <c:pt idx="11">
                  <c:v>Squid </c:v>
                </c:pt>
                <c:pt idx="12">
                  <c:v>Sardina</c:v>
                </c:pt>
                <c:pt idx="13">
                  <c:v>Rabbit fish</c:v>
                </c:pt>
                <c:pt idx="14">
                  <c:v>Mahi Mahi</c:v>
                </c:pt>
              </c:strCache>
            </c:strRef>
          </c:cat>
          <c:val>
            <c:numRef>
              <c:f>Sheet1!$R$14:$AF$14</c:f>
              <c:numCache>
                <c:formatCode>General</c:formatCode>
                <c:ptCount val="15"/>
                <c:pt idx="0">
                  <c:v>100</c:v>
                </c:pt>
                <c:pt idx="1">
                  <c:v>167</c:v>
                </c:pt>
                <c:pt idx="2">
                  <c:v>18</c:v>
                </c:pt>
                <c:pt idx="3">
                  <c:v>1002</c:v>
                </c:pt>
                <c:pt idx="4">
                  <c:v>0</c:v>
                </c:pt>
                <c:pt idx="5">
                  <c:v>22</c:v>
                </c:pt>
                <c:pt idx="6">
                  <c:v>15</c:v>
                </c:pt>
                <c:pt idx="7">
                  <c:v>0</c:v>
                </c:pt>
                <c:pt idx="8">
                  <c:v>66</c:v>
                </c:pt>
                <c:pt idx="9">
                  <c:v>0</c:v>
                </c:pt>
                <c:pt idx="10">
                  <c:v>79</c:v>
                </c:pt>
                <c:pt idx="11">
                  <c:v>13</c:v>
                </c:pt>
                <c:pt idx="12">
                  <c:v>10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8E-44AC-AF29-BF14DF61A9F3}"/>
            </c:ext>
          </c:extLst>
        </c:ser>
        <c:ser>
          <c:idx val="2"/>
          <c:order val="2"/>
          <c:tx>
            <c:strRef>
              <c:f>Sheet1!$Q$15</c:f>
              <c:strCache>
                <c:ptCount val="1"/>
                <c:pt idx="0">
                  <c:v>18/9-28/9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Sheet1!$R$12:$AF$12</c:f>
              <c:strCache>
                <c:ptCount val="15"/>
                <c:pt idx="0">
                  <c:v>King Fsh </c:v>
                </c:pt>
                <c:pt idx="1">
                  <c:v>Sail fish</c:v>
                </c:pt>
                <c:pt idx="2">
                  <c:v>Insh fish</c:v>
                </c:pt>
                <c:pt idx="3">
                  <c:v>Sword fish</c:v>
                </c:pt>
                <c:pt idx="4">
                  <c:v>Emperor fish (Bonqus)</c:v>
                </c:pt>
                <c:pt idx="5">
                  <c:v>Pomfret fish</c:v>
                </c:pt>
                <c:pt idx="6">
                  <c:v>Mackerel fish</c:v>
                </c:pt>
                <c:pt idx="7">
                  <c:v>Parrot fish</c:v>
                </c:pt>
                <c:pt idx="8">
                  <c:v>Emperor fish (Shour</c:v>
                </c:pt>
                <c:pt idx="9">
                  <c:v>Barracuda</c:v>
                </c:pt>
                <c:pt idx="10">
                  <c:v>Dolphine fish</c:v>
                </c:pt>
                <c:pt idx="11">
                  <c:v>Squid </c:v>
                </c:pt>
                <c:pt idx="12">
                  <c:v>Sardina</c:v>
                </c:pt>
                <c:pt idx="13">
                  <c:v>Rabbit fish</c:v>
                </c:pt>
                <c:pt idx="14">
                  <c:v>Mahi Mahi</c:v>
                </c:pt>
              </c:strCache>
            </c:strRef>
          </c:cat>
          <c:val>
            <c:numRef>
              <c:f>Sheet1!$R$15:$AF$15</c:f>
              <c:numCache>
                <c:formatCode>General</c:formatCode>
                <c:ptCount val="15"/>
                <c:pt idx="0">
                  <c:v>40</c:v>
                </c:pt>
                <c:pt idx="1">
                  <c:v>78</c:v>
                </c:pt>
                <c:pt idx="2">
                  <c:v>12</c:v>
                </c:pt>
                <c:pt idx="3">
                  <c:v>829</c:v>
                </c:pt>
                <c:pt idx="4">
                  <c:v>6</c:v>
                </c:pt>
                <c:pt idx="5">
                  <c:v>18</c:v>
                </c:pt>
                <c:pt idx="6">
                  <c:v>30</c:v>
                </c:pt>
                <c:pt idx="7">
                  <c:v>0</c:v>
                </c:pt>
                <c:pt idx="8">
                  <c:v>18</c:v>
                </c:pt>
                <c:pt idx="9">
                  <c:v>10</c:v>
                </c:pt>
                <c:pt idx="10">
                  <c:v>70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8E-44AC-AF29-BF14DF61A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545528"/>
        <c:axId val="450552008"/>
      </c:barChart>
      <c:catAx>
        <c:axId val="45054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552008"/>
        <c:crosses val="autoZero"/>
        <c:auto val="1"/>
        <c:lblAlgn val="ctr"/>
        <c:lblOffset val="100"/>
        <c:noMultiLvlLbl val="0"/>
      </c:catAx>
      <c:valAx>
        <c:axId val="45055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545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28/8-6/9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Sheet2!$D$5:$H$5</c:f>
              <c:strCache>
                <c:ptCount val="5"/>
                <c:pt idx="0">
                  <c:v>ACT</c:v>
                </c:pt>
                <c:pt idx="1">
                  <c:v>OPS</c:v>
                </c:pt>
                <c:pt idx="2">
                  <c:v>OPLB</c:v>
                </c:pt>
                <c:pt idx="3">
                  <c:v>HB</c:v>
                </c:pt>
                <c:pt idx="4">
                  <c:v>OPM</c:v>
                </c:pt>
              </c:strCache>
            </c:strRef>
          </c:cat>
          <c:val>
            <c:numRef>
              <c:f>Sheet2!$D$6:$H$6</c:f>
              <c:numCache>
                <c:formatCode>General</c:formatCode>
                <c:ptCount val="5"/>
                <c:pt idx="0">
                  <c:v>59</c:v>
                </c:pt>
                <c:pt idx="1">
                  <c:v>6</c:v>
                </c:pt>
                <c:pt idx="2">
                  <c:v>14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5-4816-8005-D60460C110D6}"/>
            </c:ext>
          </c:extLst>
        </c:ser>
        <c:ser>
          <c:idx val="1"/>
          <c:order val="1"/>
          <c:tx>
            <c:strRef>
              <c:f>Sheet2!$C$7</c:f>
              <c:strCache>
                <c:ptCount val="1"/>
                <c:pt idx="0">
                  <c:v>7/9-17/9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Sheet2!$D$5:$H$5</c:f>
              <c:strCache>
                <c:ptCount val="5"/>
                <c:pt idx="0">
                  <c:v>ACT</c:v>
                </c:pt>
                <c:pt idx="1">
                  <c:v>OPS</c:v>
                </c:pt>
                <c:pt idx="2">
                  <c:v>OPLB</c:v>
                </c:pt>
                <c:pt idx="3">
                  <c:v>HB</c:v>
                </c:pt>
                <c:pt idx="4">
                  <c:v>OPM</c:v>
                </c:pt>
              </c:strCache>
            </c:strRef>
          </c:cat>
          <c:val>
            <c:numRef>
              <c:f>Sheet2!$D$7:$H$7</c:f>
              <c:numCache>
                <c:formatCode>General</c:formatCode>
                <c:ptCount val="5"/>
                <c:pt idx="0">
                  <c:v>118</c:v>
                </c:pt>
                <c:pt idx="1">
                  <c:v>29</c:v>
                </c:pt>
                <c:pt idx="2">
                  <c:v>2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5-4816-8005-D60460C110D6}"/>
            </c:ext>
          </c:extLst>
        </c:ser>
        <c:ser>
          <c:idx val="2"/>
          <c:order val="2"/>
          <c:tx>
            <c:strRef>
              <c:f>Sheet2!$C$8</c:f>
              <c:strCache>
                <c:ptCount val="1"/>
                <c:pt idx="0">
                  <c:v>18/9-28/9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Sheet2!$D$5:$H$5</c:f>
              <c:strCache>
                <c:ptCount val="5"/>
                <c:pt idx="0">
                  <c:v>ACT</c:v>
                </c:pt>
                <c:pt idx="1">
                  <c:v>OPS</c:v>
                </c:pt>
                <c:pt idx="2">
                  <c:v>OPLB</c:v>
                </c:pt>
                <c:pt idx="3">
                  <c:v>HB</c:v>
                </c:pt>
                <c:pt idx="4">
                  <c:v>OPM</c:v>
                </c:pt>
              </c:strCache>
            </c:strRef>
          </c:cat>
          <c:val>
            <c:numRef>
              <c:f>Sheet2!$D$8:$H$8</c:f>
              <c:numCache>
                <c:formatCode>General</c:formatCode>
                <c:ptCount val="5"/>
                <c:pt idx="0">
                  <c:v>116</c:v>
                </c:pt>
                <c:pt idx="1">
                  <c:v>16</c:v>
                </c:pt>
                <c:pt idx="2">
                  <c:v>1</c:v>
                </c:pt>
                <c:pt idx="3">
                  <c:v>16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05-4816-8005-D60460C110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8328256"/>
        <c:axId val="538321416"/>
      </c:barChart>
      <c:catAx>
        <c:axId val="53832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321416"/>
        <c:crosses val="autoZero"/>
        <c:auto val="1"/>
        <c:lblAlgn val="ctr"/>
        <c:lblOffset val="100"/>
        <c:noMultiLvlLbl val="0"/>
      </c:catAx>
      <c:valAx>
        <c:axId val="53832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32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681989</xdr:colOff>
      <xdr:row>18</xdr:row>
      <xdr:rowOff>17058</xdr:rowOff>
    </xdr:from>
    <xdr:to>
      <xdr:col>22</xdr:col>
      <xdr:colOff>26150</xdr:colOff>
      <xdr:row>32</xdr:row>
      <xdr:rowOff>77672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CEAB89-CF70-F82E-F7B5-B6829E5327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316922</xdr:colOff>
      <xdr:row>18</xdr:row>
      <xdr:rowOff>6148</xdr:rowOff>
    </xdr:from>
    <xdr:to>
      <xdr:col>31</xdr:col>
      <xdr:colOff>26151</xdr:colOff>
      <xdr:row>30</xdr:row>
      <xdr:rowOff>72823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B81239-15EB-E14A-2ADA-CEE65C21BA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514350</xdr:colOff>
      <xdr:row>2</xdr:row>
      <xdr:rowOff>176212</xdr:rowOff>
    </xdr:from>
    <xdr:to>
      <xdr:col>17</xdr:col>
      <xdr:colOff>209550</xdr:colOff>
      <xdr:row>17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63BF1C-942A-B1D3-50A3-33EA708F68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38"/>
  <sheetViews>
    <sheetView tabSelected="1" topLeftCell="H15" workbookViewId="0">
      <selection activeCell="T40" sqref="T40"/>
    </sheetView>
  </sheetViews>
  <sheetFormatPr defaultRowHeight="14.4" x14ac:dyDescent="0.3"/>
  <cols>
    <col min="3" max="3" width="25.6640625" customWidth="1"/>
    <col min="4" max="4" width="19.5546875" customWidth="1"/>
    <col min="5" max="6" width="13.77734375" customWidth="1"/>
    <col min="9" max="9" width="17" customWidth="1"/>
    <col min="10" max="10" width="20.33203125" customWidth="1"/>
    <col min="11" max="11" width="15.88671875" customWidth="1"/>
    <col min="12" max="12" width="14.33203125" customWidth="1"/>
    <col min="13" max="14" width="15.109375" customWidth="1"/>
    <col min="15" max="15" width="17.88671875" customWidth="1"/>
    <col min="16" max="16" width="13.88671875" customWidth="1"/>
    <col min="17" max="17" width="15" customWidth="1"/>
    <col min="18" max="18" width="12.6640625" customWidth="1"/>
    <col min="19" max="19" width="17.88671875" customWidth="1"/>
    <col min="20" max="20" width="18.109375" customWidth="1"/>
    <col min="21" max="21" width="18.6640625" customWidth="1"/>
    <col min="22" max="22" width="21.88671875" customWidth="1"/>
  </cols>
  <sheetData>
    <row r="2" spans="2:33" ht="15.75" thickBot="1" x14ac:dyDescent="0.35"/>
    <row r="3" spans="2:33" ht="15.75" thickBot="1" x14ac:dyDescent="0.35">
      <c r="I3" s="28" t="s">
        <v>7</v>
      </c>
      <c r="J3" s="29" t="s">
        <v>8</v>
      </c>
      <c r="K3" s="28" t="s">
        <v>7</v>
      </c>
      <c r="L3" s="29" t="s">
        <v>8</v>
      </c>
      <c r="M3" s="28" t="s">
        <v>7</v>
      </c>
      <c r="N3" s="29" t="s">
        <v>8</v>
      </c>
      <c r="O3" s="28" t="s">
        <v>7</v>
      </c>
      <c r="P3" s="29" t="s">
        <v>8</v>
      </c>
      <c r="Q3" s="28" t="s">
        <v>7</v>
      </c>
      <c r="R3" s="45" t="s">
        <v>8</v>
      </c>
      <c r="S3" s="56" t="s">
        <v>57</v>
      </c>
      <c r="T3" s="57" t="s">
        <v>58</v>
      </c>
      <c r="U3" s="58" t="s">
        <v>60</v>
      </c>
    </row>
    <row r="4" spans="2:33" ht="15" x14ac:dyDescent="0.3">
      <c r="B4" s="1" t="s">
        <v>2</v>
      </c>
      <c r="C4" s="2" t="s">
        <v>0</v>
      </c>
      <c r="D4" s="70" t="s">
        <v>1</v>
      </c>
      <c r="E4" s="55" t="s">
        <v>62</v>
      </c>
      <c r="F4" s="66"/>
      <c r="H4" s="25" t="s">
        <v>2</v>
      </c>
      <c r="I4" s="1" t="s">
        <v>9</v>
      </c>
      <c r="J4" s="2" t="s">
        <v>9</v>
      </c>
      <c r="K4" s="31" t="s">
        <v>10</v>
      </c>
      <c r="L4" s="31" t="s">
        <v>10</v>
      </c>
      <c r="M4" s="31" t="s">
        <v>11</v>
      </c>
      <c r="N4" s="31" t="s">
        <v>11</v>
      </c>
      <c r="O4" s="31" t="s">
        <v>12</v>
      </c>
      <c r="P4" s="31" t="s">
        <v>12</v>
      </c>
      <c r="Q4" s="31" t="s">
        <v>13</v>
      </c>
      <c r="R4" s="46" t="s">
        <v>13</v>
      </c>
      <c r="S4" s="59"/>
      <c r="T4" s="60"/>
      <c r="U4" s="61"/>
    </row>
    <row r="5" spans="2:33" ht="15" x14ac:dyDescent="0.3">
      <c r="B5" s="5" t="s">
        <v>3</v>
      </c>
      <c r="C5" s="4">
        <v>1342</v>
      </c>
      <c r="D5" s="71">
        <v>3170</v>
      </c>
      <c r="E5" s="73">
        <f>C5/D5</f>
        <v>0.42334384858044166</v>
      </c>
      <c r="F5" s="35"/>
      <c r="H5" s="26" t="s">
        <v>3</v>
      </c>
      <c r="I5" s="5">
        <v>269</v>
      </c>
      <c r="J5" s="4">
        <v>59</v>
      </c>
      <c r="K5" s="30">
        <v>180</v>
      </c>
      <c r="L5" s="30">
        <v>6</v>
      </c>
      <c r="M5" s="30">
        <v>240</v>
      </c>
      <c r="N5" s="30">
        <v>14</v>
      </c>
      <c r="O5" s="30">
        <v>26.5</v>
      </c>
      <c r="P5" s="30">
        <v>2</v>
      </c>
      <c r="Q5" s="30">
        <v>1</v>
      </c>
      <c r="R5" s="47">
        <v>1</v>
      </c>
      <c r="S5" s="59">
        <f>SUM(I5,K5,M5,O5,Q5)</f>
        <v>716.5</v>
      </c>
      <c r="T5" s="60">
        <f>SUM(J5,L5,N5,P5,R5)</f>
        <v>82</v>
      </c>
      <c r="U5" s="62">
        <f>S5/T5</f>
        <v>8.7378048780487809</v>
      </c>
    </row>
    <row r="6" spans="2:33" ht="15" x14ac:dyDescent="0.3">
      <c r="B6" s="5" t="s">
        <v>4</v>
      </c>
      <c r="C6" s="4">
        <v>2605</v>
      </c>
      <c r="D6" s="71">
        <v>7482</v>
      </c>
      <c r="E6" s="73">
        <f t="shared" ref="E6:E7" si="0">C6/D6</f>
        <v>0.34816893878642075</v>
      </c>
      <c r="F6" s="35"/>
      <c r="H6" s="26" t="s">
        <v>4</v>
      </c>
      <c r="I6" s="5">
        <v>1258</v>
      </c>
      <c r="J6" s="4">
        <v>118</v>
      </c>
      <c r="K6" s="30">
        <v>157</v>
      </c>
      <c r="L6" s="30">
        <v>29</v>
      </c>
      <c r="M6" s="30">
        <v>5</v>
      </c>
      <c r="N6" s="30">
        <v>2</v>
      </c>
      <c r="O6" s="30">
        <v>10</v>
      </c>
      <c r="P6" s="30">
        <v>7</v>
      </c>
      <c r="Q6" s="30">
        <v>64</v>
      </c>
      <c r="R6" s="47">
        <v>8</v>
      </c>
      <c r="S6" s="59">
        <f t="shared" ref="S6:S7" si="1">SUM(I6,K6,M6,O6,Q6)</f>
        <v>1494</v>
      </c>
      <c r="T6" s="60">
        <f t="shared" ref="T6:T7" si="2">SUM(J6,L6,N6,P6,R6)</f>
        <v>164</v>
      </c>
      <c r="U6" s="62">
        <f t="shared" ref="U6:U9" si="3">S6/T6</f>
        <v>9.1097560975609753</v>
      </c>
      <c r="V6" t="s">
        <v>59</v>
      </c>
    </row>
    <row r="7" spans="2:33" ht="15.75" thickBot="1" x14ac:dyDescent="0.35">
      <c r="B7" s="7" t="s">
        <v>5</v>
      </c>
      <c r="C7" s="8">
        <v>2464</v>
      </c>
      <c r="D7" s="72">
        <v>4962</v>
      </c>
      <c r="E7" s="74">
        <f t="shared" si="0"/>
        <v>0.49657396211205157</v>
      </c>
      <c r="F7" s="35"/>
      <c r="H7" s="27" t="s">
        <v>5</v>
      </c>
      <c r="I7" s="7">
        <v>731</v>
      </c>
      <c r="J7" s="8">
        <v>116</v>
      </c>
      <c r="K7" s="33">
        <v>79</v>
      </c>
      <c r="L7" s="33">
        <v>16</v>
      </c>
      <c r="M7" s="33">
        <v>5</v>
      </c>
      <c r="N7" s="33">
        <v>1</v>
      </c>
      <c r="O7" s="33">
        <v>143</v>
      </c>
      <c r="P7" s="33">
        <v>16</v>
      </c>
      <c r="Q7" s="33">
        <v>140</v>
      </c>
      <c r="R7" s="48">
        <v>18</v>
      </c>
      <c r="S7" s="59">
        <f t="shared" si="1"/>
        <v>1098</v>
      </c>
      <c r="T7" s="60">
        <f t="shared" si="2"/>
        <v>167</v>
      </c>
      <c r="U7" s="62">
        <f t="shared" si="3"/>
        <v>6.5748502994011977</v>
      </c>
    </row>
    <row r="8" spans="2:33" ht="15" x14ac:dyDescent="0.3">
      <c r="B8" s="35"/>
      <c r="C8" s="35"/>
      <c r="D8" s="35"/>
      <c r="E8" s="35"/>
      <c r="F8" s="35"/>
      <c r="H8" s="35"/>
      <c r="I8" s="35"/>
      <c r="J8" s="35"/>
      <c r="K8" s="24"/>
      <c r="L8" s="24"/>
      <c r="M8" s="24"/>
      <c r="N8" s="24"/>
      <c r="O8" s="24"/>
      <c r="P8" s="24"/>
      <c r="Q8" s="24"/>
      <c r="R8" s="24"/>
      <c r="S8" s="59"/>
      <c r="T8" s="60"/>
      <c r="U8" s="62"/>
    </row>
    <row r="9" spans="2:33" ht="15.75" thickBot="1" x14ac:dyDescent="0.35">
      <c r="H9" s="23" t="s">
        <v>56</v>
      </c>
      <c r="I9">
        <f t="shared" ref="I9:T9" si="4">SUM(I5:I7)</f>
        <v>2258</v>
      </c>
      <c r="J9">
        <f t="shared" si="4"/>
        <v>293</v>
      </c>
      <c r="K9">
        <f t="shared" si="4"/>
        <v>416</v>
      </c>
      <c r="L9">
        <f t="shared" si="4"/>
        <v>51</v>
      </c>
      <c r="M9">
        <f t="shared" si="4"/>
        <v>250</v>
      </c>
      <c r="N9">
        <f t="shared" si="4"/>
        <v>17</v>
      </c>
      <c r="O9">
        <f t="shared" si="4"/>
        <v>179.5</v>
      </c>
      <c r="P9">
        <f t="shared" si="4"/>
        <v>25</v>
      </c>
      <c r="Q9">
        <f t="shared" si="4"/>
        <v>205</v>
      </c>
      <c r="R9">
        <f t="shared" si="4"/>
        <v>27</v>
      </c>
      <c r="S9" s="63">
        <f t="shared" si="4"/>
        <v>3308.5</v>
      </c>
      <c r="T9" s="64">
        <f t="shared" si="4"/>
        <v>413</v>
      </c>
      <c r="U9" s="65">
        <f t="shared" si="3"/>
        <v>8.0108958837772395</v>
      </c>
    </row>
    <row r="11" spans="2:33" ht="15.75" thickBot="1" x14ac:dyDescent="0.35">
      <c r="B11" s="22" t="s">
        <v>46</v>
      </c>
      <c r="C11" s="22"/>
      <c r="D11" s="22"/>
      <c r="E11" s="22" t="s">
        <v>59</v>
      </c>
      <c r="F11" s="22"/>
      <c r="I11" s="22" t="s">
        <v>47</v>
      </c>
      <c r="J11" s="22"/>
      <c r="K11" s="22"/>
      <c r="M11" s="22" t="s">
        <v>48</v>
      </c>
      <c r="N11" s="22"/>
      <c r="O11" s="22"/>
    </row>
    <row r="12" spans="2:33" ht="15.75" thickBot="1" x14ac:dyDescent="0.35">
      <c r="Q12" s="25" t="s">
        <v>2</v>
      </c>
      <c r="R12" s="36" t="s">
        <v>18</v>
      </c>
      <c r="S12" s="37" t="s">
        <v>20</v>
      </c>
      <c r="T12" s="37" t="s">
        <v>22</v>
      </c>
      <c r="U12" s="37" t="s">
        <v>24</v>
      </c>
      <c r="V12" s="37" t="s">
        <v>54</v>
      </c>
      <c r="W12" s="37" t="s">
        <v>28</v>
      </c>
      <c r="X12" s="37" t="s">
        <v>30</v>
      </c>
      <c r="Y12" s="37" t="s">
        <v>32</v>
      </c>
      <c r="Z12" s="37" t="s">
        <v>55</v>
      </c>
      <c r="AA12" s="37" t="s">
        <v>35</v>
      </c>
      <c r="AB12" s="37" t="s">
        <v>37</v>
      </c>
      <c r="AC12" s="38" t="s">
        <v>39</v>
      </c>
      <c r="AD12" s="38" t="s">
        <v>41</v>
      </c>
      <c r="AE12" s="38" t="s">
        <v>52</v>
      </c>
      <c r="AF12" s="38" t="s">
        <v>53</v>
      </c>
      <c r="AG12" s="39"/>
    </row>
    <row r="13" spans="2:33" ht="15" x14ac:dyDescent="0.3">
      <c r="B13" s="1" t="s">
        <v>6</v>
      </c>
      <c r="C13" s="2" t="s">
        <v>7</v>
      </c>
      <c r="D13" s="3" t="s">
        <v>8</v>
      </c>
      <c r="E13" s="66"/>
      <c r="F13" s="66"/>
      <c r="I13" s="19" t="s">
        <v>6</v>
      </c>
      <c r="J13" s="20" t="s">
        <v>7</v>
      </c>
      <c r="K13" s="21" t="s">
        <v>8</v>
      </c>
      <c r="M13" s="19" t="s">
        <v>6</v>
      </c>
      <c r="N13" s="20" t="s">
        <v>7</v>
      </c>
      <c r="O13" s="21" t="s">
        <v>8</v>
      </c>
      <c r="Q13" s="26" t="s">
        <v>3</v>
      </c>
      <c r="R13" s="40">
        <v>18</v>
      </c>
      <c r="S13" s="41">
        <v>120</v>
      </c>
      <c r="T13" s="41">
        <v>28</v>
      </c>
      <c r="U13" s="41">
        <v>450</v>
      </c>
      <c r="V13" s="41">
        <v>3</v>
      </c>
      <c r="W13" s="41">
        <v>10</v>
      </c>
      <c r="X13" s="41">
        <v>10</v>
      </c>
      <c r="Y13" s="41">
        <v>9</v>
      </c>
      <c r="Z13" s="41">
        <v>10</v>
      </c>
      <c r="AA13" s="41">
        <v>4</v>
      </c>
      <c r="AB13" s="41">
        <v>12</v>
      </c>
      <c r="AC13" s="41">
        <v>21</v>
      </c>
      <c r="AD13" s="41">
        <v>13</v>
      </c>
      <c r="AE13" s="41">
        <v>1.5</v>
      </c>
      <c r="AF13" s="41">
        <v>6</v>
      </c>
      <c r="AG13" s="42"/>
    </row>
    <row r="14" spans="2:33" ht="15" x14ac:dyDescent="0.3">
      <c r="B14" s="5" t="s">
        <v>9</v>
      </c>
      <c r="C14" s="4">
        <v>269</v>
      </c>
      <c r="D14" s="6">
        <v>59</v>
      </c>
      <c r="E14" s="35"/>
      <c r="F14" s="35"/>
      <c r="I14" s="5" t="s">
        <v>9</v>
      </c>
      <c r="J14" s="14">
        <v>1258</v>
      </c>
      <c r="K14" s="15">
        <v>118</v>
      </c>
      <c r="M14" s="5" t="s">
        <v>9</v>
      </c>
      <c r="N14" s="14">
        <v>731</v>
      </c>
      <c r="O14" s="15">
        <v>116</v>
      </c>
      <c r="Q14" s="26" t="s">
        <v>4</v>
      </c>
      <c r="R14" s="5">
        <v>100</v>
      </c>
      <c r="S14" s="4">
        <v>167</v>
      </c>
      <c r="T14" s="4">
        <v>18</v>
      </c>
      <c r="U14" s="4">
        <v>1002</v>
      </c>
      <c r="V14" s="4">
        <v>0</v>
      </c>
      <c r="W14" s="4">
        <v>22</v>
      </c>
      <c r="X14" s="4">
        <v>15</v>
      </c>
      <c r="Y14" s="4">
        <v>0</v>
      </c>
      <c r="Z14" s="4">
        <v>66</v>
      </c>
      <c r="AA14" s="4">
        <v>0</v>
      </c>
      <c r="AB14" s="4">
        <v>79</v>
      </c>
      <c r="AC14" s="4">
        <v>13</v>
      </c>
      <c r="AD14" s="4">
        <v>10</v>
      </c>
      <c r="AE14" s="4">
        <v>2</v>
      </c>
      <c r="AF14" s="4">
        <v>0</v>
      </c>
      <c r="AG14" s="6"/>
    </row>
    <row r="15" spans="2:33" ht="15.75" thickBot="1" x14ac:dyDescent="0.35">
      <c r="B15" s="5" t="s">
        <v>10</v>
      </c>
      <c r="C15" s="4">
        <v>180</v>
      </c>
      <c r="D15" s="6">
        <v>6</v>
      </c>
      <c r="E15" s="35"/>
      <c r="F15" s="35"/>
      <c r="I15" s="5" t="s">
        <v>10</v>
      </c>
      <c r="J15" s="14">
        <v>157</v>
      </c>
      <c r="K15" s="15">
        <v>29</v>
      </c>
      <c r="M15" s="5" t="s">
        <v>10</v>
      </c>
      <c r="N15" s="14">
        <v>79</v>
      </c>
      <c r="O15" s="15">
        <v>16</v>
      </c>
      <c r="Q15" s="27" t="s">
        <v>5</v>
      </c>
      <c r="R15" s="7">
        <v>40</v>
      </c>
      <c r="S15" s="8">
        <v>78</v>
      </c>
      <c r="T15" s="8">
        <v>12</v>
      </c>
      <c r="U15" s="8">
        <v>829</v>
      </c>
      <c r="V15" s="8">
        <v>6</v>
      </c>
      <c r="W15" s="8">
        <v>18</v>
      </c>
      <c r="X15" s="8">
        <v>30</v>
      </c>
      <c r="Y15" s="8">
        <v>0</v>
      </c>
      <c r="Z15" s="8">
        <v>18</v>
      </c>
      <c r="AA15" s="8">
        <v>10</v>
      </c>
      <c r="AB15" s="8">
        <v>70</v>
      </c>
      <c r="AC15" s="8">
        <v>0</v>
      </c>
      <c r="AD15" s="8">
        <v>0</v>
      </c>
      <c r="AE15" s="8">
        <v>0</v>
      </c>
      <c r="AF15" s="8">
        <v>11</v>
      </c>
      <c r="AG15" s="9"/>
    </row>
    <row r="16" spans="2:33" ht="15" x14ac:dyDescent="0.3">
      <c r="B16" s="5" t="s">
        <v>11</v>
      </c>
      <c r="C16" s="4">
        <v>240</v>
      </c>
      <c r="D16" s="6">
        <v>14</v>
      </c>
      <c r="E16" s="35"/>
      <c r="F16" s="35"/>
      <c r="I16" s="5" t="s">
        <v>11</v>
      </c>
      <c r="J16" s="14">
        <v>5</v>
      </c>
      <c r="K16" s="15">
        <v>2</v>
      </c>
      <c r="M16" s="5" t="s">
        <v>11</v>
      </c>
      <c r="N16" s="14">
        <v>5</v>
      </c>
      <c r="O16" s="15">
        <v>1</v>
      </c>
      <c r="Q16" s="43" t="s">
        <v>56</v>
      </c>
      <c r="R16" s="44">
        <f t="shared" ref="R16:AF16" si="5">SUM(R13:R15)</f>
        <v>158</v>
      </c>
      <c r="S16" s="44">
        <f t="shared" si="5"/>
        <v>365</v>
      </c>
      <c r="T16" s="44">
        <f t="shared" si="5"/>
        <v>58</v>
      </c>
      <c r="U16" s="44">
        <f t="shared" si="5"/>
        <v>2281</v>
      </c>
      <c r="V16" s="44">
        <f t="shared" si="5"/>
        <v>9</v>
      </c>
      <c r="W16" s="44">
        <f t="shared" si="5"/>
        <v>50</v>
      </c>
      <c r="X16" s="44">
        <f t="shared" si="5"/>
        <v>55</v>
      </c>
      <c r="Y16" s="44">
        <f t="shared" si="5"/>
        <v>9</v>
      </c>
      <c r="Z16" s="44">
        <f t="shared" si="5"/>
        <v>94</v>
      </c>
      <c r="AA16" s="44">
        <f t="shared" si="5"/>
        <v>14</v>
      </c>
      <c r="AB16" s="44">
        <f t="shared" si="5"/>
        <v>161</v>
      </c>
      <c r="AC16" s="44">
        <f t="shared" si="5"/>
        <v>34</v>
      </c>
      <c r="AD16" s="44">
        <f t="shared" si="5"/>
        <v>23</v>
      </c>
      <c r="AE16" s="44">
        <f t="shared" si="5"/>
        <v>3.5</v>
      </c>
      <c r="AF16" s="44">
        <f t="shared" si="5"/>
        <v>17</v>
      </c>
    </row>
    <row r="17" spans="2:15" ht="15" x14ac:dyDescent="0.3">
      <c r="B17" s="5" t="s">
        <v>12</v>
      </c>
      <c r="C17" s="4">
        <v>26.5</v>
      </c>
      <c r="D17" s="6">
        <v>2</v>
      </c>
      <c r="E17" s="35"/>
      <c r="F17" s="35"/>
      <c r="I17" s="5" t="s">
        <v>12</v>
      </c>
      <c r="J17" s="14">
        <v>10</v>
      </c>
      <c r="K17" s="15">
        <v>7</v>
      </c>
      <c r="M17" s="5" t="s">
        <v>12</v>
      </c>
      <c r="N17" s="14">
        <v>143</v>
      </c>
      <c r="O17" s="15">
        <v>16</v>
      </c>
    </row>
    <row r="18" spans="2:15" ht="15.75" thickBot="1" x14ac:dyDescent="0.35">
      <c r="B18" s="7" t="s">
        <v>13</v>
      </c>
      <c r="C18" s="8">
        <v>1</v>
      </c>
      <c r="D18" s="9">
        <v>1</v>
      </c>
      <c r="E18" s="35"/>
      <c r="F18" s="35"/>
      <c r="I18" s="7" t="s">
        <v>13</v>
      </c>
      <c r="J18" s="17">
        <v>64</v>
      </c>
      <c r="K18" s="18">
        <v>8</v>
      </c>
      <c r="M18" s="7" t="s">
        <v>13</v>
      </c>
      <c r="N18" s="17">
        <v>140</v>
      </c>
      <c r="O18" s="18">
        <v>18</v>
      </c>
    </row>
    <row r="20" spans="2:15" ht="15" x14ac:dyDescent="0.3">
      <c r="B20" s="22" t="s">
        <v>49</v>
      </c>
      <c r="C20" s="22"/>
      <c r="I20" s="22" t="s">
        <v>50</v>
      </c>
      <c r="J20" s="22"/>
      <c r="M20" s="22" t="s">
        <v>51</v>
      </c>
      <c r="N20" s="22"/>
    </row>
    <row r="21" spans="2:15" ht="15.75" thickBot="1" x14ac:dyDescent="0.35"/>
    <row r="22" spans="2:15" ht="45.15" x14ac:dyDescent="0.3">
      <c r="B22" s="10" t="s">
        <v>14</v>
      </c>
      <c r="C22" s="11" t="s">
        <v>15</v>
      </c>
      <c r="D22" s="12" t="s">
        <v>16</v>
      </c>
      <c r="E22" s="67"/>
      <c r="F22" s="67"/>
      <c r="I22" s="10" t="s">
        <v>14</v>
      </c>
      <c r="J22" s="11" t="s">
        <v>15</v>
      </c>
      <c r="K22" s="21" t="s">
        <v>16</v>
      </c>
      <c r="M22" s="10" t="s">
        <v>14</v>
      </c>
      <c r="N22" s="11" t="s">
        <v>15</v>
      </c>
      <c r="O22" s="21" t="s">
        <v>16</v>
      </c>
    </row>
    <row r="23" spans="2:15" ht="15" x14ac:dyDescent="0.3">
      <c r="B23" s="13" t="s">
        <v>17</v>
      </c>
      <c r="C23" s="14" t="s">
        <v>18</v>
      </c>
      <c r="D23" s="15">
        <v>18</v>
      </c>
      <c r="E23" s="68"/>
      <c r="F23" s="68"/>
      <c r="I23" s="13" t="s">
        <v>17</v>
      </c>
      <c r="J23" s="14" t="s">
        <v>18</v>
      </c>
      <c r="K23" s="15">
        <v>95</v>
      </c>
      <c r="M23" s="13" t="s">
        <v>17</v>
      </c>
      <c r="N23" s="14" t="s">
        <v>18</v>
      </c>
      <c r="O23" s="15">
        <v>40</v>
      </c>
    </row>
    <row r="24" spans="2:15" ht="15" x14ac:dyDescent="0.3">
      <c r="B24" s="13" t="s">
        <v>19</v>
      </c>
      <c r="C24" s="14" t="s">
        <v>20</v>
      </c>
      <c r="D24" s="15">
        <v>120</v>
      </c>
      <c r="E24" s="68"/>
      <c r="F24" s="68"/>
      <c r="I24" s="13" t="s">
        <v>19</v>
      </c>
      <c r="J24" s="14" t="s">
        <v>20</v>
      </c>
      <c r="K24" s="15">
        <v>167</v>
      </c>
      <c r="M24" s="13" t="s">
        <v>19</v>
      </c>
      <c r="N24" s="14" t="s">
        <v>20</v>
      </c>
      <c r="O24" s="15">
        <v>78</v>
      </c>
    </row>
    <row r="25" spans="2:15" ht="15" x14ac:dyDescent="0.3">
      <c r="B25" s="13" t="s">
        <v>21</v>
      </c>
      <c r="C25" s="14" t="s">
        <v>22</v>
      </c>
      <c r="D25" s="15">
        <v>28</v>
      </c>
      <c r="E25" s="68"/>
      <c r="F25" s="68"/>
      <c r="I25" s="13" t="s">
        <v>21</v>
      </c>
      <c r="J25" s="14" t="s">
        <v>22</v>
      </c>
      <c r="K25" s="15">
        <v>18</v>
      </c>
      <c r="M25" s="13" t="s">
        <v>21</v>
      </c>
      <c r="N25" s="14" t="s">
        <v>22</v>
      </c>
      <c r="O25" s="15">
        <v>12</v>
      </c>
    </row>
    <row r="26" spans="2:15" ht="15" x14ac:dyDescent="0.3">
      <c r="B26" s="13" t="s">
        <v>23</v>
      </c>
      <c r="C26" s="14" t="s">
        <v>24</v>
      </c>
      <c r="D26" s="15">
        <v>443</v>
      </c>
      <c r="E26" s="68"/>
      <c r="F26" s="68"/>
      <c r="I26" s="13" t="s">
        <v>23</v>
      </c>
      <c r="J26" s="14" t="s">
        <v>24</v>
      </c>
      <c r="K26" s="15">
        <v>995</v>
      </c>
      <c r="M26" s="13" t="s">
        <v>23</v>
      </c>
      <c r="N26" s="14" t="s">
        <v>24</v>
      </c>
      <c r="O26" s="15">
        <v>825</v>
      </c>
    </row>
    <row r="27" spans="2:15" ht="15" x14ac:dyDescent="0.3">
      <c r="B27" s="13" t="s">
        <v>25</v>
      </c>
      <c r="C27" s="14" t="s">
        <v>26</v>
      </c>
      <c r="D27" s="15">
        <v>3</v>
      </c>
      <c r="E27" s="68"/>
      <c r="F27" s="68"/>
      <c r="I27" s="13" t="s">
        <v>25</v>
      </c>
      <c r="J27" s="14" t="s">
        <v>26</v>
      </c>
      <c r="K27" s="15">
        <v>0</v>
      </c>
      <c r="M27" s="13" t="s">
        <v>25</v>
      </c>
      <c r="N27" s="14" t="s">
        <v>26</v>
      </c>
      <c r="O27" s="15">
        <v>6</v>
      </c>
    </row>
    <row r="28" spans="2:15" ht="15" x14ac:dyDescent="0.3">
      <c r="B28" s="13" t="s">
        <v>27</v>
      </c>
      <c r="C28" s="14" t="s">
        <v>28</v>
      </c>
      <c r="D28" s="15">
        <v>10</v>
      </c>
      <c r="E28" s="68"/>
      <c r="F28" s="68"/>
      <c r="I28" s="13" t="s">
        <v>27</v>
      </c>
      <c r="J28" s="14" t="s">
        <v>28</v>
      </c>
      <c r="K28" s="15">
        <v>22</v>
      </c>
      <c r="M28" s="13" t="s">
        <v>27</v>
      </c>
      <c r="N28" s="14" t="s">
        <v>28</v>
      </c>
      <c r="O28" s="15">
        <v>18</v>
      </c>
    </row>
    <row r="29" spans="2:15" ht="15" x14ac:dyDescent="0.3">
      <c r="B29" s="13" t="s">
        <v>29</v>
      </c>
      <c r="C29" s="14" t="s">
        <v>30</v>
      </c>
      <c r="D29" s="15">
        <v>10</v>
      </c>
      <c r="E29" s="68"/>
      <c r="F29" s="68"/>
      <c r="I29" s="13" t="s">
        <v>29</v>
      </c>
      <c r="J29" s="14" t="s">
        <v>30</v>
      </c>
      <c r="K29" s="15">
        <v>15</v>
      </c>
      <c r="M29" s="13" t="s">
        <v>29</v>
      </c>
      <c r="N29" s="14" t="s">
        <v>30</v>
      </c>
      <c r="O29" s="15">
        <v>30</v>
      </c>
    </row>
    <row r="30" spans="2:15" ht="15" x14ac:dyDescent="0.3">
      <c r="B30" s="13" t="s">
        <v>31</v>
      </c>
      <c r="C30" s="14" t="s">
        <v>32</v>
      </c>
      <c r="D30" s="15">
        <v>9</v>
      </c>
      <c r="E30" s="68"/>
      <c r="F30" s="68"/>
      <c r="I30" s="13" t="s">
        <v>31</v>
      </c>
      <c r="J30" s="14" t="s">
        <v>32</v>
      </c>
      <c r="K30" s="15">
        <v>0</v>
      </c>
      <c r="M30" s="13" t="s">
        <v>31</v>
      </c>
      <c r="N30" s="14" t="s">
        <v>32</v>
      </c>
      <c r="O30" s="15">
        <v>0</v>
      </c>
    </row>
    <row r="31" spans="2:15" ht="15" x14ac:dyDescent="0.3">
      <c r="B31" s="13" t="s">
        <v>33</v>
      </c>
      <c r="C31" s="14" t="s">
        <v>26</v>
      </c>
      <c r="D31" s="15">
        <v>10</v>
      </c>
      <c r="E31" s="68"/>
      <c r="F31" s="68"/>
      <c r="I31" s="13" t="s">
        <v>33</v>
      </c>
      <c r="J31" s="14" t="s">
        <v>26</v>
      </c>
      <c r="K31" s="15">
        <v>66</v>
      </c>
      <c r="M31" s="13" t="s">
        <v>33</v>
      </c>
      <c r="N31" s="14" t="s">
        <v>26</v>
      </c>
      <c r="O31" s="15">
        <v>18</v>
      </c>
    </row>
    <row r="32" spans="2:15" ht="15" x14ac:dyDescent="0.3">
      <c r="B32" s="13" t="s">
        <v>34</v>
      </c>
      <c r="C32" s="14" t="s">
        <v>35</v>
      </c>
      <c r="D32" s="15">
        <v>4</v>
      </c>
      <c r="E32" s="68"/>
      <c r="F32" s="68"/>
      <c r="I32" s="13" t="s">
        <v>34</v>
      </c>
      <c r="J32" s="14" t="s">
        <v>35</v>
      </c>
      <c r="K32" s="15">
        <v>0</v>
      </c>
      <c r="M32" s="13" t="s">
        <v>34</v>
      </c>
      <c r="N32" s="14" t="s">
        <v>35</v>
      </c>
      <c r="O32" s="15">
        <v>10</v>
      </c>
    </row>
    <row r="33" spans="2:16" ht="15" x14ac:dyDescent="0.3">
      <c r="B33" s="13" t="s">
        <v>36</v>
      </c>
      <c r="C33" s="14" t="s">
        <v>37</v>
      </c>
      <c r="D33" s="15">
        <v>12</v>
      </c>
      <c r="E33" s="68"/>
      <c r="F33" s="68"/>
      <c r="I33" s="13" t="s">
        <v>36</v>
      </c>
      <c r="J33" s="14" t="s">
        <v>37</v>
      </c>
      <c r="K33" s="15">
        <v>79</v>
      </c>
      <c r="M33" s="13" t="s">
        <v>36</v>
      </c>
      <c r="N33" s="14" t="s">
        <v>37</v>
      </c>
      <c r="O33" s="15">
        <v>70</v>
      </c>
    </row>
    <row r="34" spans="2:16" ht="15" x14ac:dyDescent="0.3">
      <c r="B34" s="13" t="s">
        <v>38</v>
      </c>
      <c r="C34" s="14" t="s">
        <v>39</v>
      </c>
      <c r="D34" s="15">
        <v>21</v>
      </c>
      <c r="E34" s="68"/>
      <c r="F34" s="68"/>
      <c r="I34" s="13" t="s">
        <v>38</v>
      </c>
      <c r="J34" s="14" t="s">
        <v>39</v>
      </c>
      <c r="K34" s="15">
        <v>13</v>
      </c>
      <c r="M34" s="13" t="s">
        <v>38</v>
      </c>
      <c r="N34" s="14" t="s">
        <v>39</v>
      </c>
      <c r="O34" s="15">
        <v>0</v>
      </c>
    </row>
    <row r="35" spans="2:16" ht="15" x14ac:dyDescent="0.3">
      <c r="B35" s="13" t="s">
        <v>40</v>
      </c>
      <c r="C35" s="14" t="s">
        <v>41</v>
      </c>
      <c r="D35" s="15">
        <v>13</v>
      </c>
      <c r="E35" s="68"/>
      <c r="F35" s="68"/>
      <c r="I35" s="13" t="s">
        <v>40</v>
      </c>
      <c r="J35" s="14" t="s">
        <v>41</v>
      </c>
      <c r="K35" s="15">
        <v>10</v>
      </c>
      <c r="M35" s="13" t="s">
        <v>40</v>
      </c>
      <c r="N35" s="14" t="s">
        <v>41</v>
      </c>
      <c r="O35" s="15">
        <v>0</v>
      </c>
    </row>
    <row r="36" spans="2:16" ht="15.75" thickBot="1" x14ac:dyDescent="0.35">
      <c r="B36" s="13" t="s">
        <v>42</v>
      </c>
      <c r="C36" s="14" t="s">
        <v>43</v>
      </c>
      <c r="D36" s="15">
        <v>1.5</v>
      </c>
      <c r="E36" s="68"/>
      <c r="F36" s="68"/>
      <c r="I36" s="13" t="s">
        <v>42</v>
      </c>
      <c r="J36" s="14" t="s">
        <v>43</v>
      </c>
      <c r="K36" s="15">
        <v>2</v>
      </c>
      <c r="M36" s="13" t="s">
        <v>42</v>
      </c>
      <c r="N36" s="14" t="s">
        <v>43</v>
      </c>
      <c r="O36" s="15">
        <v>0</v>
      </c>
    </row>
    <row r="37" spans="2:16" ht="15.75" thickBot="1" x14ac:dyDescent="0.35">
      <c r="B37" s="49" t="s">
        <v>44</v>
      </c>
      <c r="C37" s="50" t="s">
        <v>45</v>
      </c>
      <c r="D37" s="51">
        <v>6</v>
      </c>
      <c r="E37" s="68"/>
      <c r="F37" s="68"/>
      <c r="I37" s="16" t="s">
        <v>44</v>
      </c>
      <c r="J37" s="17" t="s">
        <v>45</v>
      </c>
      <c r="K37" s="18">
        <v>0</v>
      </c>
      <c r="M37" s="16" t="s">
        <v>44</v>
      </c>
      <c r="N37" s="17" t="s">
        <v>45</v>
      </c>
      <c r="O37" s="52">
        <v>11</v>
      </c>
      <c r="P37" s="55" t="s">
        <v>61</v>
      </c>
    </row>
    <row r="38" spans="2:16" ht="15.75" thickBot="1" x14ac:dyDescent="0.35">
      <c r="B38" s="79" t="s">
        <v>61</v>
      </c>
      <c r="C38" s="80"/>
      <c r="D38" s="53">
        <f>SUM(D23:D37)</f>
        <v>708.5</v>
      </c>
      <c r="E38" s="69"/>
      <c r="F38" s="69"/>
      <c r="I38" s="79" t="s">
        <v>61</v>
      </c>
      <c r="J38" s="80"/>
      <c r="K38" s="53">
        <f>SUM(K23:K37)</f>
        <v>1482</v>
      </c>
      <c r="M38" s="79" t="s">
        <v>61</v>
      </c>
      <c r="N38" s="80"/>
      <c r="O38" s="53">
        <f>SUM(O23:O37)</f>
        <v>1118</v>
      </c>
      <c r="P38" s="54">
        <f>SUM(O38,K38,D38)</f>
        <v>3308.5</v>
      </c>
    </row>
  </sheetData>
  <mergeCells count="3">
    <mergeCell ref="B38:C38"/>
    <mergeCell ref="I38:J38"/>
    <mergeCell ref="M38:N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9"/>
  <sheetViews>
    <sheetView workbookViewId="0">
      <selection activeCell="I9" sqref="I9"/>
    </sheetView>
  </sheetViews>
  <sheetFormatPr defaultRowHeight="14.4" x14ac:dyDescent="0.3"/>
  <cols>
    <col min="4" max="4" width="15.5546875" customWidth="1"/>
    <col min="5" max="5" width="16.33203125" customWidth="1"/>
    <col min="6" max="6" width="15" customWidth="1"/>
    <col min="7" max="7" width="12.6640625" customWidth="1"/>
    <col min="8" max="8" width="15.6640625" customWidth="1"/>
    <col min="9" max="9" width="16.88671875" customWidth="1"/>
  </cols>
  <sheetData>
    <row r="3" spans="3:9" ht="15.75" thickBot="1" x14ac:dyDescent="0.35"/>
    <row r="4" spans="3:9" ht="15.75" thickBot="1" x14ac:dyDescent="0.35">
      <c r="D4" s="28" t="s">
        <v>63</v>
      </c>
      <c r="E4" s="28" t="s">
        <v>63</v>
      </c>
      <c r="F4" s="28" t="s">
        <v>63</v>
      </c>
      <c r="G4" s="28" t="s">
        <v>63</v>
      </c>
      <c r="H4" s="28" t="s">
        <v>63</v>
      </c>
    </row>
    <row r="5" spans="3:9" ht="15" x14ac:dyDescent="0.3">
      <c r="C5" s="25" t="s">
        <v>2</v>
      </c>
      <c r="D5" s="76" t="s">
        <v>9</v>
      </c>
      <c r="E5" s="77" t="s">
        <v>10</v>
      </c>
      <c r="F5" s="77" t="s">
        <v>11</v>
      </c>
      <c r="G5" s="77" t="s">
        <v>12</v>
      </c>
      <c r="H5" s="78" t="s">
        <v>13</v>
      </c>
    </row>
    <row r="6" spans="3:9" ht="15" x14ac:dyDescent="0.3">
      <c r="C6" s="26" t="s">
        <v>3</v>
      </c>
      <c r="D6" s="14">
        <v>59</v>
      </c>
      <c r="E6" s="30">
        <v>6</v>
      </c>
      <c r="F6" s="30">
        <v>14</v>
      </c>
      <c r="G6" s="30">
        <v>2</v>
      </c>
      <c r="H6" s="32">
        <v>1</v>
      </c>
    </row>
    <row r="7" spans="3:9" ht="15" x14ac:dyDescent="0.3">
      <c r="C7" s="26" t="s">
        <v>4</v>
      </c>
      <c r="D7" s="14">
        <v>118</v>
      </c>
      <c r="E7" s="30">
        <v>29</v>
      </c>
      <c r="F7" s="30">
        <v>2</v>
      </c>
      <c r="G7" s="30">
        <v>7</v>
      </c>
      <c r="H7" s="32">
        <v>8</v>
      </c>
    </row>
    <row r="8" spans="3:9" ht="15.75" thickBot="1" x14ac:dyDescent="0.35">
      <c r="C8" s="27" t="s">
        <v>5</v>
      </c>
      <c r="D8" s="17">
        <v>116</v>
      </c>
      <c r="E8" s="33">
        <v>16</v>
      </c>
      <c r="F8" s="33">
        <v>1</v>
      </c>
      <c r="G8" s="33">
        <v>16</v>
      </c>
      <c r="H8" s="34">
        <v>18</v>
      </c>
    </row>
    <row r="9" spans="3:9" ht="15" x14ac:dyDescent="0.3">
      <c r="C9" s="75"/>
      <c r="D9" s="75">
        <f>SUM(D6:D8)</f>
        <v>293</v>
      </c>
      <c r="E9" s="75">
        <f t="shared" ref="E9:H9" si="0">SUM(E6:E8)</f>
        <v>51</v>
      </c>
      <c r="F9" s="75">
        <f t="shared" si="0"/>
        <v>17</v>
      </c>
      <c r="G9" s="75">
        <f t="shared" si="0"/>
        <v>25</v>
      </c>
      <c r="H9" s="75">
        <f t="shared" si="0"/>
        <v>27</v>
      </c>
      <c r="I9" s="75">
        <f>SUM(D9:H9)</f>
        <v>413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</dc:creator>
  <cp:lastModifiedBy>M Badran</cp:lastModifiedBy>
  <dcterms:created xsi:type="dcterms:W3CDTF">2023-10-02T12:18:15Z</dcterms:created>
  <dcterms:modified xsi:type="dcterms:W3CDTF">2023-12-19T08:26:36Z</dcterms:modified>
</cp:coreProperties>
</file>